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4795" windowHeight="2595" tabRatio="787" activeTab="2"/>
  </bookViews>
  <sheets>
    <sheet name="Rabatt" sheetId="1" r:id="rId1"/>
    <sheet name="Rabatt und Skonto (5 Aufgaben)" sheetId="2" r:id="rId2"/>
    <sheet name="Rabatt und Skonto (Tabelle)" sheetId="3" r:id="rId3"/>
  </sheets>
  <definedNames>
    <definedName name="_xlnm.Print_Area" localSheetId="0">'Rabatt'!$A$1:$F$22</definedName>
  </definedNames>
  <calcPr fullCalcOnLoad="1"/>
</workbook>
</file>

<file path=xl/sharedStrings.xml><?xml version="1.0" encoding="utf-8"?>
<sst xmlns="http://schemas.openxmlformats.org/spreadsheetml/2006/main" count="77" uniqueCount="35">
  <si>
    <t>1)</t>
  </si>
  <si>
    <t>Berechne den Rabatt in %</t>
  </si>
  <si>
    <t>Resultate:</t>
  </si>
  <si>
    <t>Ladenpreis:</t>
  </si>
  <si>
    <t>Verkaufspreis:</t>
  </si>
  <si>
    <t>Rabatt</t>
  </si>
  <si>
    <t>2)</t>
  </si>
  <si>
    <t>Berechne den Rabatt in Fr.</t>
  </si>
  <si>
    <t xml:space="preserve">   Rabatt</t>
  </si>
  <si>
    <t>3)</t>
  </si>
  <si>
    <t xml:space="preserve">   Ladenpreis</t>
  </si>
  <si>
    <t>4)</t>
  </si>
  <si>
    <t>Berechne den Ladenpreis in Fr.</t>
  </si>
  <si>
    <t>5)</t>
  </si>
  <si>
    <t>Berechne den Verkaufspreis in %</t>
  </si>
  <si>
    <t>Verkaufspreis</t>
  </si>
  <si>
    <t>Rabatt - Skonto    Stelle mit Operatoren dar !</t>
  </si>
  <si>
    <t>Gegeben:</t>
  </si>
  <si>
    <t>Gesucht:</t>
  </si>
  <si>
    <t>Skonto:</t>
  </si>
  <si>
    <t>Rabatt:</t>
  </si>
  <si>
    <t>Barzahlung in Fr.</t>
  </si>
  <si>
    <t>Barzahlung:</t>
  </si>
  <si>
    <t>Skonto in %</t>
  </si>
  <si>
    <t>Rabatt in %</t>
  </si>
  <si>
    <t>Lösungen:</t>
  </si>
  <si>
    <t>Rabatt und Skonto</t>
  </si>
  <si>
    <t>Ergänze die Tabelle</t>
  </si>
  <si>
    <t>Rabatt in Fr.</t>
  </si>
  <si>
    <t>Skonto in Fr.</t>
  </si>
  <si>
    <t>Barzahlung in %</t>
  </si>
  <si>
    <t>Rechnungsbetrag:</t>
  </si>
  <si>
    <t>Rechnungsdbetrag</t>
  </si>
  <si>
    <t>Rewchnungsbetrag</t>
  </si>
  <si>
    <t>Rechnungsbetrag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</si>
</sst>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&quot;ID Nr.&quot;\ General"/>
    <numFmt numFmtId="172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my"/>
      <family val="0"/>
    </font>
    <font>
      <b/>
      <u val="single"/>
      <sz val="10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Alignment="1">
      <alignment/>
    </xf>
    <xf numFmtId="171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70" fontId="7" fillId="0" borderId="3" xfId="17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0" fontId="7" fillId="0" borderId="0" xfId="17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7" fillId="0" borderId="1" xfId="17" applyNumberFormat="1" applyFont="1" applyBorder="1" applyAlignment="1">
      <alignment horizont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170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>
      <alignment horizontal="center"/>
    </xf>
    <xf numFmtId="170" fontId="7" fillId="0" borderId="1" xfId="17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17" applyNumberFormat="1" applyFont="1" applyAlignment="1">
      <alignment horizontal="center"/>
    </xf>
    <xf numFmtId="0" fontId="0" fillId="0" borderId="6" xfId="0" applyBorder="1" applyAlignment="1">
      <alignment/>
    </xf>
    <xf numFmtId="0" fontId="8" fillId="0" borderId="2" xfId="0" applyFont="1" applyBorder="1" applyAlignment="1">
      <alignment horizontal="left"/>
    </xf>
    <xf numFmtId="170" fontId="7" fillId="0" borderId="2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70" fontId="7" fillId="2" borderId="1" xfId="0" applyNumberFormat="1" applyFont="1" applyFill="1" applyBorder="1" applyAlignment="1">
      <alignment horizontal="center"/>
    </xf>
    <xf numFmtId="170" fontId="7" fillId="2" borderId="1" xfId="17" applyNumberFormat="1" applyFont="1" applyFill="1" applyBorder="1" applyAlignment="1">
      <alignment horizontal="center"/>
    </xf>
    <xf numFmtId="1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zoomScale="84" zoomScaleNormal="84" workbookViewId="0" topLeftCell="A1">
      <selection activeCell="B1" sqref="B1"/>
    </sheetView>
  </sheetViews>
  <sheetFormatPr defaultColWidth="11.421875" defaultRowHeight="12.75"/>
  <cols>
    <col min="1" max="1" width="2.421875" style="0" customWidth="1"/>
    <col min="2" max="2" width="12.57421875" style="0" customWidth="1"/>
    <col min="3" max="3" width="11.421875" style="1" customWidth="1"/>
    <col min="4" max="4" width="14.140625" style="0" customWidth="1"/>
    <col min="5" max="5" width="14.421875" style="0" customWidth="1"/>
    <col min="6" max="6" width="15.140625" style="0" customWidth="1"/>
  </cols>
  <sheetData>
    <row r="1" spans="1:6" ht="12.75">
      <c r="A1" s="2"/>
      <c r="B1" s="10">
        <f ca="1">INT(RAND()*8000)</f>
        <v>4709</v>
      </c>
      <c r="C1" s="2"/>
      <c r="D1" s="2"/>
      <c r="E1" s="10">
        <f>B1</f>
        <v>4709</v>
      </c>
      <c r="F1" s="2"/>
    </row>
    <row r="2" spans="1:6" ht="12.75">
      <c r="A2" s="2"/>
      <c r="B2" s="2"/>
      <c r="C2" s="2"/>
      <c r="D2" s="2"/>
      <c r="E2" s="2"/>
      <c r="F2" s="2"/>
    </row>
    <row r="3" spans="1:6" ht="13.5">
      <c r="A3" s="2" t="s">
        <v>0</v>
      </c>
      <c r="B3" s="2" t="s">
        <v>1</v>
      </c>
      <c r="C3" s="3"/>
      <c r="D3" s="2"/>
      <c r="E3" s="4" t="s">
        <v>2</v>
      </c>
      <c r="F3" s="2"/>
    </row>
    <row r="4" spans="1:6" ht="12.75">
      <c r="A4" s="2"/>
      <c r="B4" s="2" t="s">
        <v>3</v>
      </c>
      <c r="C4" s="3">
        <f ca="1">INT(RAND()*200)+320</f>
        <v>347</v>
      </c>
      <c r="D4" s="2"/>
      <c r="E4" s="2"/>
      <c r="F4" s="2"/>
    </row>
    <row r="5" spans="1:6" ht="13.5">
      <c r="A5" s="2"/>
      <c r="B5" s="2" t="s">
        <v>4</v>
      </c>
      <c r="C5" s="3">
        <f ca="1">INT(RAND()*20)+299.5</f>
        <v>311.5</v>
      </c>
      <c r="D5" s="2"/>
      <c r="E5" s="5">
        <f>(C4-C5)/C4</f>
        <v>0.10230547550432277</v>
      </c>
      <c r="F5" s="6" t="s">
        <v>5</v>
      </c>
    </row>
    <row r="6" spans="1:6" ht="12.75">
      <c r="A6" s="2"/>
      <c r="B6" s="2"/>
      <c r="C6" s="3"/>
      <c r="D6" s="2"/>
      <c r="E6" s="2"/>
      <c r="F6" s="2"/>
    </row>
    <row r="7" spans="1:6" ht="12.75">
      <c r="A7" s="2" t="s">
        <v>6</v>
      </c>
      <c r="B7" s="2" t="s">
        <v>7</v>
      </c>
      <c r="C7" s="3"/>
      <c r="D7" s="2"/>
      <c r="E7" s="2"/>
      <c r="F7" s="2"/>
    </row>
    <row r="8" spans="1:6" ht="12.75">
      <c r="A8" s="2"/>
      <c r="B8" s="2" t="s">
        <v>3</v>
      </c>
      <c r="C8" s="3">
        <f ca="1">INT(RAND()*2000)+320</f>
        <v>659</v>
      </c>
      <c r="D8" s="2"/>
      <c r="E8" s="2"/>
      <c r="F8" s="2"/>
    </row>
    <row r="9" spans="1:6" ht="13.5">
      <c r="A9" s="2"/>
      <c r="B9" s="2" t="s">
        <v>4</v>
      </c>
      <c r="C9" s="7">
        <f ca="1">INT((RAND()*50)+41)/100</f>
        <v>0.69</v>
      </c>
      <c r="D9" s="2"/>
      <c r="E9" s="8">
        <f>INT(C8*(1-C9)*20+0.5)/20</f>
        <v>204.3</v>
      </c>
      <c r="F9" s="6" t="s">
        <v>8</v>
      </c>
    </row>
    <row r="10" spans="1:6" ht="12.75">
      <c r="A10" s="2"/>
      <c r="B10" s="2"/>
      <c r="C10" s="3"/>
      <c r="D10" s="2"/>
      <c r="E10" s="2"/>
      <c r="F10" s="2"/>
    </row>
    <row r="11" spans="1:6" ht="13.5">
      <c r="A11" s="2" t="s">
        <v>9</v>
      </c>
      <c r="B11" s="2" t="s">
        <v>7</v>
      </c>
      <c r="C11" s="3"/>
      <c r="D11" s="6"/>
      <c r="E11" s="2"/>
      <c r="F11" s="2"/>
    </row>
    <row r="12" spans="1:6" ht="12.75">
      <c r="A12" s="2"/>
      <c r="B12" s="2" t="s">
        <v>4</v>
      </c>
      <c r="C12" s="3">
        <f ca="1">INT(RAND()*200)+320</f>
        <v>479</v>
      </c>
      <c r="D12" s="2"/>
      <c r="E12" s="3">
        <f>INT(C12/(1-C13)*20+0.5)/20</f>
        <v>538.2</v>
      </c>
      <c r="F12" s="2" t="s">
        <v>10</v>
      </c>
    </row>
    <row r="13" spans="1:6" ht="13.5">
      <c r="A13" s="2"/>
      <c r="B13" s="2" t="s">
        <v>5</v>
      </c>
      <c r="C13" s="7">
        <f ca="1">INT((RAND()*20)+10)/200</f>
        <v>0.11</v>
      </c>
      <c r="D13" s="2"/>
      <c r="E13" s="9">
        <f>INT((C12/(1-C13)-C12)*20+0.5)/20</f>
        <v>59.2</v>
      </c>
      <c r="F13" s="6" t="s">
        <v>8</v>
      </c>
    </row>
    <row r="14" spans="1:6" ht="12.75">
      <c r="A14" s="2"/>
      <c r="B14" s="2"/>
      <c r="C14" s="3"/>
      <c r="D14" s="2"/>
      <c r="E14" s="2"/>
      <c r="F14" s="2"/>
    </row>
    <row r="15" spans="1:6" ht="12.75">
      <c r="A15" s="2" t="s">
        <v>11</v>
      </c>
      <c r="B15" s="2" t="s">
        <v>12</v>
      </c>
      <c r="C15" s="3"/>
      <c r="D15" s="2"/>
      <c r="E15" s="2"/>
      <c r="F15" s="2"/>
    </row>
    <row r="16" spans="1:6" ht="12.75">
      <c r="A16" s="2"/>
      <c r="B16" s="2" t="s">
        <v>4</v>
      </c>
      <c r="C16" s="3">
        <f ca="1">INT(RAND()*2000)+320</f>
        <v>1771</v>
      </c>
      <c r="D16" s="2"/>
      <c r="E16" s="2"/>
      <c r="F16" s="2"/>
    </row>
    <row r="17" spans="1:6" ht="13.5">
      <c r="A17" s="2"/>
      <c r="B17" s="2" t="s">
        <v>5</v>
      </c>
      <c r="C17" s="7">
        <f ca="1">INT((RAND()*30)+20)/200</f>
        <v>0.16</v>
      </c>
      <c r="D17" s="2"/>
      <c r="E17" s="9">
        <f>INT(C16/(1-C17)*20+0.5)/20</f>
        <v>2108.35</v>
      </c>
      <c r="F17" s="6" t="s">
        <v>10</v>
      </c>
    </row>
    <row r="18" spans="1:6" ht="12.75">
      <c r="A18" s="2"/>
      <c r="B18" s="2"/>
      <c r="C18" s="3"/>
      <c r="D18" s="2"/>
      <c r="E18" s="2"/>
      <c r="F18" s="2"/>
    </row>
    <row r="19" spans="1:6" ht="12.75">
      <c r="A19" s="2" t="s">
        <v>13</v>
      </c>
      <c r="B19" s="2" t="s">
        <v>14</v>
      </c>
      <c r="C19" s="3"/>
      <c r="D19" s="2"/>
      <c r="E19" s="2"/>
      <c r="F19" s="2"/>
    </row>
    <row r="20" spans="1:6" ht="12.75">
      <c r="A20" s="2"/>
      <c r="B20" s="2" t="s">
        <v>3</v>
      </c>
      <c r="C20" s="3">
        <f ca="1">INT(RAND()*200)+320</f>
        <v>510</v>
      </c>
      <c r="D20" s="2"/>
      <c r="E20" s="2"/>
      <c r="F20" s="2"/>
    </row>
    <row r="21" spans="1:6" ht="13.5">
      <c r="A21" s="2"/>
      <c r="B21" s="2" t="s">
        <v>5</v>
      </c>
      <c r="C21" s="3">
        <f ca="1">INT(RAND()*50)+80</f>
        <v>93</v>
      </c>
      <c r="D21" s="2"/>
      <c r="E21" s="5">
        <f>(C20-C21)/C20</f>
        <v>0.8176470588235294</v>
      </c>
      <c r="F21" s="6" t="s">
        <v>15</v>
      </c>
    </row>
    <row r="22" spans="1:6" ht="12.75">
      <c r="A22" s="2"/>
      <c r="B22" s="2"/>
      <c r="C22" s="3"/>
      <c r="D22" s="2"/>
      <c r="E22" s="2"/>
      <c r="F22" s="2"/>
    </row>
    <row r="23" spans="2:6" ht="13.5">
      <c r="B23" s="2"/>
      <c r="C23" s="3"/>
      <c r="D23" s="2"/>
      <c r="E23" s="5"/>
      <c r="F23" s="6"/>
    </row>
    <row r="24" spans="2:6" ht="12.75">
      <c r="B24" s="2"/>
      <c r="C24" s="3"/>
      <c r="D24" s="2"/>
      <c r="E24" s="2"/>
      <c r="F24" s="2"/>
    </row>
    <row r="25" spans="2:6" ht="12.75">
      <c r="B25" s="2"/>
      <c r="C25" s="3"/>
      <c r="D25" s="2"/>
      <c r="E25" s="2"/>
      <c r="F25" s="2"/>
    </row>
    <row r="26" spans="2:6" ht="12.75">
      <c r="B26" s="2"/>
      <c r="C26" s="3"/>
      <c r="D26" s="2"/>
      <c r="E26" s="2"/>
      <c r="F26" s="2"/>
    </row>
    <row r="27" spans="2:6" ht="13.5">
      <c r="B27" s="2"/>
      <c r="C27" s="7"/>
      <c r="D27" s="2"/>
      <c r="E27" s="8"/>
      <c r="F27" s="6"/>
    </row>
    <row r="28" spans="2:6" ht="12.75">
      <c r="B28" s="2"/>
      <c r="C28" s="3"/>
      <c r="D28" s="2"/>
      <c r="E28" s="2"/>
      <c r="F28" s="2"/>
    </row>
    <row r="29" spans="2:6" ht="12.75">
      <c r="B29" s="2"/>
      <c r="C29" s="3"/>
      <c r="D29" s="2"/>
      <c r="E29" s="2"/>
      <c r="F29" s="2"/>
    </row>
    <row r="30" spans="2:6" ht="12.75">
      <c r="B30" s="2"/>
      <c r="C30" s="3"/>
      <c r="D30" s="2"/>
      <c r="E30" s="3"/>
      <c r="F30" s="2"/>
    </row>
    <row r="31" spans="2:6" ht="13.5">
      <c r="B31" s="2"/>
      <c r="C31" s="7"/>
      <c r="D31" s="2"/>
      <c r="E31" s="9"/>
      <c r="F31" s="6"/>
    </row>
    <row r="32" spans="2:6" ht="12.75">
      <c r="B32" s="2"/>
      <c r="C32" s="3"/>
      <c r="D32" s="2"/>
      <c r="E32" s="2"/>
      <c r="F32" s="2"/>
    </row>
    <row r="33" spans="2:6" ht="12.75">
      <c r="B33" s="2"/>
      <c r="C33" s="3"/>
      <c r="D33" s="2"/>
      <c r="E33" s="2"/>
      <c r="F33" s="2"/>
    </row>
    <row r="34" spans="2:6" ht="12.75">
      <c r="B34" s="2"/>
      <c r="C34" s="3"/>
      <c r="D34" s="2"/>
      <c r="E34" s="2"/>
      <c r="F34" s="2"/>
    </row>
    <row r="35" spans="2:6" ht="13.5">
      <c r="B35" s="2"/>
      <c r="C35" s="7"/>
      <c r="D35" s="2"/>
      <c r="E35" s="9"/>
      <c r="F35" s="6"/>
    </row>
    <row r="36" spans="2:6" ht="12.75">
      <c r="B36" s="2"/>
      <c r="C36" s="3"/>
      <c r="D36" s="2"/>
      <c r="E36" s="2"/>
      <c r="F36" s="2"/>
    </row>
    <row r="37" spans="2:6" ht="12.75">
      <c r="B37" s="2"/>
      <c r="C37" s="3"/>
      <c r="D37" s="2"/>
      <c r="E37" s="2"/>
      <c r="F37" s="2"/>
    </row>
    <row r="38" spans="2:6" ht="12.75">
      <c r="B38" s="2"/>
      <c r="C38" s="3"/>
      <c r="D38" s="2"/>
      <c r="E38" s="2"/>
      <c r="F38" s="2"/>
    </row>
    <row r="39" spans="2:6" ht="13.5">
      <c r="B39" s="2"/>
      <c r="C39" s="3"/>
      <c r="D39" s="2"/>
      <c r="E39" s="5"/>
      <c r="F39" s="6"/>
    </row>
    <row r="40" spans="2:6" ht="12.75">
      <c r="B40" s="2"/>
      <c r="C40" s="2"/>
      <c r="D40" s="2"/>
      <c r="E40" s="2"/>
      <c r="F40" s="2"/>
    </row>
    <row r="41" spans="1:6" ht="13.5">
      <c r="A41" s="2"/>
      <c r="B41" s="2"/>
      <c r="C41" s="3"/>
      <c r="D41" s="2"/>
      <c r="E41" s="4"/>
      <c r="F41" s="2"/>
    </row>
    <row r="42" spans="1:6" ht="12.75">
      <c r="A42" s="2"/>
      <c r="B42" s="2"/>
      <c r="C42" s="3"/>
      <c r="D42" s="2"/>
      <c r="E42" s="2"/>
      <c r="F42" s="2"/>
    </row>
    <row r="43" spans="1:6" ht="13.5">
      <c r="A43" s="2"/>
      <c r="B43" s="2"/>
      <c r="C43" s="3"/>
      <c r="D43" s="2"/>
      <c r="E43" s="5"/>
      <c r="F43" s="6"/>
    </row>
    <row r="44" spans="1:6" ht="12.75">
      <c r="A44" s="2"/>
      <c r="B44" s="2"/>
      <c r="C44" s="3"/>
      <c r="D44" s="2"/>
      <c r="E44" s="2"/>
      <c r="F44" s="2"/>
    </row>
    <row r="45" spans="1:6" ht="12.75">
      <c r="A45" s="2"/>
      <c r="B45" s="2"/>
      <c r="C45" s="3"/>
      <c r="D45" s="2"/>
      <c r="E45" s="2"/>
      <c r="F45" s="2"/>
    </row>
    <row r="46" spans="1:6" ht="12.75">
      <c r="A46" s="2"/>
      <c r="B46" s="2"/>
      <c r="C46" s="3"/>
      <c r="D46" s="2"/>
      <c r="E46" s="2"/>
      <c r="F46" s="2"/>
    </row>
    <row r="47" spans="1:6" ht="13.5">
      <c r="A47" s="2"/>
      <c r="B47" s="2"/>
      <c r="C47" s="7"/>
      <c r="D47" s="2"/>
      <c r="E47" s="8"/>
      <c r="F47" s="6"/>
    </row>
    <row r="48" spans="1:6" ht="12.75">
      <c r="A48" s="2"/>
      <c r="B48" s="2"/>
      <c r="C48" s="3"/>
      <c r="D48" s="2"/>
      <c r="E48" s="2"/>
      <c r="F48" s="2"/>
    </row>
    <row r="49" spans="1:6" ht="12.75">
      <c r="A49" s="2"/>
      <c r="B49" s="2"/>
      <c r="C49" s="3"/>
      <c r="D49" s="2"/>
      <c r="E49" s="2"/>
      <c r="F49" s="2"/>
    </row>
    <row r="50" spans="1:6" ht="12.75">
      <c r="A50" s="2"/>
      <c r="B50" s="2"/>
      <c r="C50" s="3"/>
      <c r="D50" s="2"/>
      <c r="E50" s="3"/>
      <c r="F50" s="2"/>
    </row>
    <row r="51" spans="1:6" ht="13.5">
      <c r="A51" s="2"/>
      <c r="B51" s="2"/>
      <c r="C51" s="7"/>
      <c r="D51" s="2"/>
      <c r="E51" s="9"/>
      <c r="F51" s="6"/>
    </row>
    <row r="52" spans="1:6" ht="12.75">
      <c r="A52" s="2"/>
      <c r="B52" s="2"/>
      <c r="C52" s="3"/>
      <c r="D52" s="2"/>
      <c r="E52" s="2"/>
      <c r="F52" s="2"/>
    </row>
    <row r="53" spans="1:6" ht="12.75">
      <c r="A53" s="2"/>
      <c r="B53" s="2"/>
      <c r="C53" s="3"/>
      <c r="D53" s="2"/>
      <c r="E53" s="2"/>
      <c r="F53" s="2"/>
    </row>
    <row r="54" spans="1:6" ht="12.75">
      <c r="A54" s="2"/>
      <c r="B54" s="2"/>
      <c r="C54" s="3"/>
      <c r="D54" s="2"/>
      <c r="E54" s="2"/>
      <c r="F54" s="2"/>
    </row>
    <row r="55" spans="1:6" ht="13.5">
      <c r="A55" s="2"/>
      <c r="B55" s="2"/>
      <c r="C55" s="7"/>
      <c r="D55" s="2"/>
      <c r="E55" s="9"/>
      <c r="F55" s="6"/>
    </row>
    <row r="56" spans="1:6" ht="12.75">
      <c r="A56" s="2"/>
      <c r="B56" s="2"/>
      <c r="C56" s="3"/>
      <c r="D56" s="2"/>
      <c r="E56" s="2"/>
      <c r="F56" s="2"/>
    </row>
    <row r="57" spans="1:6" ht="12.75">
      <c r="A57" s="2"/>
      <c r="B57" s="2"/>
      <c r="C57" s="3"/>
      <c r="D57" s="2"/>
      <c r="E57" s="2"/>
      <c r="F57" s="2"/>
    </row>
    <row r="58" spans="1:6" ht="12.75">
      <c r="A58" s="2"/>
      <c r="B58" s="2"/>
      <c r="C58" s="3"/>
      <c r="D58" s="2"/>
      <c r="E58" s="2"/>
      <c r="F58" s="2"/>
    </row>
    <row r="59" spans="1:6" ht="13.5">
      <c r="A59" s="2"/>
      <c r="B59" s="2"/>
      <c r="C59" s="3"/>
      <c r="D59" s="2"/>
      <c r="E59" s="5"/>
      <c r="F59" s="6"/>
    </row>
    <row r="60" spans="1:6" ht="12.75">
      <c r="A60" s="2"/>
      <c r="B60" s="2"/>
      <c r="C60" s="2"/>
      <c r="D60" s="2"/>
      <c r="E60" s="2"/>
      <c r="F60" s="2"/>
    </row>
    <row r="61" spans="1:6" ht="13.5">
      <c r="A61" s="2"/>
      <c r="B61" s="2"/>
      <c r="C61" s="3"/>
      <c r="D61" s="2"/>
      <c r="E61" s="4"/>
      <c r="F61" s="2"/>
    </row>
    <row r="62" spans="1:6" ht="12.75">
      <c r="A62" s="2"/>
      <c r="B62" s="2"/>
      <c r="C62" s="3"/>
      <c r="D62" s="2"/>
      <c r="E62" s="2"/>
      <c r="F62" s="2"/>
    </row>
    <row r="63" spans="1:6" ht="13.5">
      <c r="A63" s="2"/>
      <c r="B63" s="2"/>
      <c r="C63" s="3"/>
      <c r="D63" s="2"/>
      <c r="E63" s="5"/>
      <c r="F63" s="6"/>
    </row>
    <row r="64" spans="1:6" ht="12.75">
      <c r="A64" s="2"/>
      <c r="B64" s="2"/>
      <c r="C64" s="3"/>
      <c r="D64" s="2"/>
      <c r="E64" s="2"/>
      <c r="F64" s="2"/>
    </row>
    <row r="65" spans="1:6" ht="12.75">
      <c r="A65" s="2"/>
      <c r="B65" s="2"/>
      <c r="C65" s="3"/>
      <c r="D65" s="2"/>
      <c r="E65" s="2"/>
      <c r="F65" s="2"/>
    </row>
    <row r="66" spans="1:6" ht="12.75">
      <c r="A66" s="2"/>
      <c r="B66" s="2"/>
      <c r="C66" s="3"/>
      <c r="D66" s="2"/>
      <c r="E66" s="2"/>
      <c r="F66" s="2"/>
    </row>
    <row r="67" spans="1:6" ht="13.5">
      <c r="A67" s="2"/>
      <c r="B67" s="2"/>
      <c r="C67" s="7"/>
      <c r="D67" s="2"/>
      <c r="E67" s="8"/>
      <c r="F67" s="6"/>
    </row>
    <row r="68" spans="1:6" ht="12.75">
      <c r="A68" s="2"/>
      <c r="B68" s="2"/>
      <c r="C68" s="3"/>
      <c r="D68" s="2"/>
      <c r="E68" s="2"/>
      <c r="F68" s="2"/>
    </row>
    <row r="69" spans="1:6" ht="12.75">
      <c r="A69" s="2"/>
      <c r="B69" s="2"/>
      <c r="C69" s="3"/>
      <c r="D69" s="2"/>
      <c r="E69" s="2"/>
      <c r="F69" s="2"/>
    </row>
    <row r="70" spans="1:6" ht="12.75">
      <c r="A70" s="2"/>
      <c r="B70" s="2"/>
      <c r="C70" s="3"/>
      <c r="D70" s="2"/>
      <c r="E70" s="3"/>
      <c r="F70" s="2"/>
    </row>
    <row r="71" spans="1:6" ht="13.5">
      <c r="A71" s="2"/>
      <c r="B71" s="2"/>
      <c r="C71" s="7"/>
      <c r="D71" s="2"/>
      <c r="E71" s="9"/>
      <c r="F71" s="6"/>
    </row>
    <row r="72" spans="1:6" ht="12.75">
      <c r="A72" s="2"/>
      <c r="B72" s="2"/>
      <c r="C72" s="3"/>
      <c r="D72" s="2"/>
      <c r="E72" s="2"/>
      <c r="F72" s="2"/>
    </row>
    <row r="73" spans="1:6" ht="12.75">
      <c r="A73" s="2"/>
      <c r="B73" s="2"/>
      <c r="C73" s="3"/>
      <c r="D73" s="2"/>
      <c r="E73" s="2"/>
      <c r="F73" s="2"/>
    </row>
    <row r="74" spans="1:6" ht="12.75">
      <c r="A74" s="2"/>
      <c r="B74" s="2"/>
      <c r="C74" s="3"/>
      <c r="D74" s="2"/>
      <c r="E74" s="2"/>
      <c r="F74" s="2"/>
    </row>
    <row r="75" spans="1:6" ht="13.5">
      <c r="A75" s="2"/>
      <c r="B75" s="2"/>
      <c r="C75" s="7"/>
      <c r="D75" s="2"/>
      <c r="E75" s="9"/>
      <c r="F75" s="6"/>
    </row>
    <row r="76" spans="1:6" ht="12.75">
      <c r="A76" s="2"/>
      <c r="B76" s="2"/>
      <c r="C76" s="3"/>
      <c r="D76" s="2"/>
      <c r="E76" s="2"/>
      <c r="F76" s="2"/>
    </row>
    <row r="77" spans="1:6" ht="12.75">
      <c r="A77" s="2"/>
      <c r="B77" s="2"/>
      <c r="C77" s="3"/>
      <c r="D77" s="2"/>
      <c r="E77" s="2"/>
      <c r="F77" s="2"/>
    </row>
    <row r="78" spans="1:6" ht="12.75">
      <c r="A78" s="2"/>
      <c r="B78" s="2"/>
      <c r="C78" s="3"/>
      <c r="D78" s="2"/>
      <c r="E78" s="2"/>
      <c r="F78" s="2"/>
    </row>
    <row r="79" spans="1:6" ht="13.5">
      <c r="A79" s="2"/>
      <c r="B79" s="2"/>
      <c r="C79" s="3"/>
      <c r="D79" s="2"/>
      <c r="E79" s="5"/>
      <c r="F79" s="6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3"/>
      <c r="D83" s="2"/>
      <c r="E83" s="2"/>
      <c r="F83" s="2"/>
    </row>
    <row r="84" spans="1:6" ht="12.75">
      <c r="A84" s="2"/>
      <c r="B84" s="2"/>
      <c r="C84" s="3"/>
      <c r="D84" s="2"/>
      <c r="E84" s="2"/>
      <c r="F84" s="2"/>
    </row>
    <row r="85" spans="1:6" ht="12.75">
      <c r="A85" s="2"/>
      <c r="B85" s="2"/>
      <c r="C85" s="3"/>
      <c r="D85" s="2"/>
      <c r="E85" s="2"/>
      <c r="F85" s="2"/>
    </row>
    <row r="86" spans="1:6" ht="12.75">
      <c r="A86" s="2"/>
      <c r="B86" s="2"/>
      <c r="C86" s="3"/>
      <c r="D86" s="2"/>
      <c r="E86" s="2"/>
      <c r="F86" s="2"/>
    </row>
    <row r="87" spans="1:6" ht="12.75">
      <c r="A87" s="2"/>
      <c r="B87" s="2"/>
      <c r="C87" s="3"/>
      <c r="D87" s="2"/>
      <c r="E87" s="2"/>
      <c r="F87" s="2"/>
    </row>
    <row r="88" spans="1:6" ht="12.75">
      <c r="A88" s="2"/>
      <c r="B88" s="2"/>
      <c r="C88" s="3"/>
      <c r="D88" s="2"/>
      <c r="E88" s="2"/>
      <c r="F88" s="2"/>
    </row>
    <row r="89" spans="1:6" ht="12.75">
      <c r="A89" s="2"/>
      <c r="B89" s="2"/>
      <c r="C89" s="3"/>
      <c r="D89" s="2"/>
      <c r="E89" s="2"/>
      <c r="F89" s="2"/>
    </row>
  </sheetData>
  <printOptions/>
  <pageMargins left="1.26" right="1.76" top="1" bottom="1" header="0.511811023" footer="0.511811023"/>
  <pageSetup horizontalDpi="300" verticalDpi="300" orientation="landscape" paperSize="9" scale="160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="75" zoomScaleNormal="75" workbookViewId="0" topLeftCell="A1">
      <selection activeCell="G46" sqref="G46"/>
    </sheetView>
  </sheetViews>
  <sheetFormatPr defaultColWidth="11.421875" defaultRowHeight="12.75"/>
  <cols>
    <col min="1" max="1" width="11.421875" style="14" customWidth="1"/>
    <col min="2" max="2" width="15.7109375" style="14" bestFit="1" customWidth="1"/>
    <col min="3" max="3" width="11.421875" style="14" customWidth="1"/>
    <col min="4" max="4" width="5.00390625" style="14" customWidth="1"/>
    <col min="5" max="5" width="11.421875" style="19" customWidth="1"/>
    <col min="6" max="6" width="11.421875" style="14" customWidth="1"/>
    <col min="7" max="7" width="11.421875" style="20" customWidth="1"/>
    <col min="8" max="16384" width="11.421875" style="14" customWidth="1"/>
  </cols>
  <sheetData>
    <row r="1" spans="1:7" ht="21">
      <c r="A1" s="11" t="s">
        <v>16</v>
      </c>
      <c r="B1" s="12"/>
      <c r="C1" s="12"/>
      <c r="D1" s="12"/>
      <c r="E1" s="13"/>
      <c r="F1" s="12"/>
      <c r="G1" s="12"/>
    </row>
    <row r="2" spans="1:7" ht="13.5">
      <c r="A2"/>
      <c r="B2"/>
      <c r="C2"/>
      <c r="D2"/>
      <c r="E2" s="15"/>
      <c r="F2"/>
      <c r="G2"/>
    </row>
    <row r="3" spans="1:9" ht="13.5">
      <c r="A3" s="15"/>
      <c r="B3" s="16" t="s">
        <v>17</v>
      </c>
      <c r="C3"/>
      <c r="D3"/>
      <c r="E3" s="16" t="s">
        <v>18</v>
      </c>
      <c r="G3" s="17">
        <f ca="1">INT(RAND()*8000)</f>
        <v>6465</v>
      </c>
      <c r="I3"/>
    </row>
    <row r="4" spans="1:9" ht="13.5">
      <c r="A4"/>
      <c r="B4"/>
      <c r="E4" s="15"/>
      <c r="F4"/>
      <c r="G4"/>
      <c r="I4"/>
    </row>
    <row r="5" spans="1:9" ht="13.5">
      <c r="A5" t="s">
        <v>0</v>
      </c>
      <c r="B5" s="14" t="s">
        <v>4</v>
      </c>
      <c r="C5" s="1">
        <f ca="1">INT(RAND()*9000)/20+600</f>
        <v>674.65</v>
      </c>
      <c r="D5"/>
      <c r="E5" s="15"/>
      <c r="G5"/>
      <c r="I5"/>
    </row>
    <row r="6" spans="1:9" ht="13.5">
      <c r="A6"/>
      <c r="B6" s="14" t="s">
        <v>19</v>
      </c>
      <c r="C6" s="18">
        <f ca="1">INT(RAND()*3)/100+0.02</f>
        <v>0.03</v>
      </c>
      <c r="G6"/>
      <c r="I6"/>
    </row>
    <row r="7" spans="2:9" ht="13.5">
      <c r="B7" s="14" t="s">
        <v>20</v>
      </c>
      <c r="C7" s="18">
        <f ca="1">INT(RAND()*5)/50+0.1</f>
        <v>0.12000000000000001</v>
      </c>
      <c r="E7" s="19" t="s">
        <v>21</v>
      </c>
      <c r="G7"/>
      <c r="I7"/>
    </row>
    <row r="8" spans="7:9" ht="13.5">
      <c r="G8"/>
      <c r="I8"/>
    </row>
    <row r="9" spans="1:9" ht="13.5">
      <c r="A9" s="14" t="s">
        <v>6</v>
      </c>
      <c r="B9" s="14" t="s">
        <v>22</v>
      </c>
      <c r="C9" s="1">
        <f ca="1">INT(RAND()*80000)/20+2200</f>
        <v>5736.5</v>
      </c>
      <c r="G9"/>
      <c r="I9"/>
    </row>
    <row r="10" spans="2:9" ht="13.5">
      <c r="B10" s="14" t="s">
        <v>20</v>
      </c>
      <c r="C10" s="18">
        <f ca="1">INT(RAND()*5)/50+0.3</f>
        <v>0.32</v>
      </c>
      <c r="G10"/>
      <c r="I10"/>
    </row>
    <row r="11" spans="2:9" ht="13.5">
      <c r="B11" s="14" t="s">
        <v>19</v>
      </c>
      <c r="C11" s="18">
        <f ca="1">INT(RAND()*4)/100+0.02</f>
        <v>0.04</v>
      </c>
      <c r="E11" s="19" t="s">
        <v>15</v>
      </c>
      <c r="G11"/>
      <c r="I11"/>
    </row>
    <row r="12" spans="2:9" ht="13.5">
      <c r="B12"/>
      <c r="C12"/>
      <c r="G12"/>
      <c r="I12"/>
    </row>
    <row r="13" spans="1:9" ht="12.75">
      <c r="A13" s="14" t="s">
        <v>9</v>
      </c>
      <c r="B13" s="14" t="s">
        <v>22</v>
      </c>
      <c r="C13" s="1">
        <f ca="1">C14*(1-C15)*(1-(INT(RAND()*6)/200+0.02))</f>
        <v>579.47328</v>
      </c>
      <c r="E13"/>
      <c r="G13"/>
      <c r="I13"/>
    </row>
    <row r="14" spans="2:9" ht="13.5">
      <c r="B14" s="14" t="s">
        <v>3</v>
      </c>
      <c r="C14" s="1">
        <f ca="1">INT(RAND()*9000)/20+600</f>
        <v>815.7</v>
      </c>
      <c r="G14"/>
      <c r="I14"/>
    </row>
    <row r="15" spans="2:9" ht="13.5">
      <c r="B15" s="14" t="s">
        <v>20</v>
      </c>
      <c r="C15" s="18">
        <f ca="1">INT(RAND()*5)/50+0.2</f>
        <v>0.26</v>
      </c>
      <c r="E15" s="19" t="s">
        <v>23</v>
      </c>
      <c r="G15"/>
      <c r="I15"/>
    </row>
    <row r="16" spans="7:9" ht="13.5">
      <c r="G16"/>
      <c r="I16"/>
    </row>
    <row r="17" spans="1:9" ht="13.5">
      <c r="A17" s="14" t="s">
        <v>11</v>
      </c>
      <c r="B17" s="14" t="s">
        <v>31</v>
      </c>
      <c r="C17" s="18">
        <f ca="1">1-(INT(RAND()*5)/50+0.2)</f>
        <v>0.78</v>
      </c>
      <c r="G17"/>
      <c r="I17"/>
    </row>
    <row r="18" spans="2:9" ht="13.5">
      <c r="B18" s="14" t="s">
        <v>22</v>
      </c>
      <c r="C18" s="18">
        <f ca="1">1-(INT(RAND()*5)/50+0.02)</f>
        <v>0.98</v>
      </c>
      <c r="G18"/>
      <c r="I18"/>
    </row>
    <row r="19" spans="2:9" ht="13.5">
      <c r="B19" s="14" t="s">
        <v>22</v>
      </c>
      <c r="C19" s="1">
        <f ca="1">INT(RAND()*5000)/20+600</f>
        <v>838.3</v>
      </c>
      <c r="E19" s="19" t="s">
        <v>15</v>
      </c>
      <c r="G19"/>
      <c r="I19"/>
    </row>
    <row r="20" spans="7:9" ht="13.5">
      <c r="G20"/>
      <c r="I20"/>
    </row>
    <row r="21" spans="1:9" ht="13.5">
      <c r="A21" s="14" t="s">
        <v>13</v>
      </c>
      <c r="B21" s="14" t="s">
        <v>22</v>
      </c>
      <c r="C21" s="1">
        <f ca="1">INT(C22*(1-(INT(RAND()*5)/50+0.2))*(1-C23)*20)/20</f>
        <v>3618.3</v>
      </c>
      <c r="G21"/>
      <c r="I21"/>
    </row>
    <row r="22" spans="2:9" ht="13.5">
      <c r="B22" s="14" t="s">
        <v>3</v>
      </c>
      <c r="C22" s="1">
        <f ca="1">INT(RAND()*80000)/20+2200</f>
        <v>4989.45</v>
      </c>
      <c r="G22"/>
      <c r="I22"/>
    </row>
    <row r="23" spans="2:9" ht="13.5">
      <c r="B23" s="14" t="s">
        <v>19</v>
      </c>
      <c r="C23" s="18">
        <f ca="1">INT(RAND()*4)/100+0.02</f>
        <v>0.02</v>
      </c>
      <c r="E23" s="19" t="s">
        <v>24</v>
      </c>
      <c r="G23"/>
      <c r="I23"/>
    </row>
    <row r="24" spans="1:9" ht="13.5">
      <c r="A24"/>
      <c r="G24"/>
      <c r="I24" s="20"/>
    </row>
    <row r="25" ht="13.5">
      <c r="A25"/>
    </row>
    <row r="26" ht="13.5">
      <c r="A26"/>
    </row>
    <row r="27" ht="13.5">
      <c r="A27"/>
    </row>
    <row r="28" spans="1:7" ht="13.5">
      <c r="A28" s="20" t="s">
        <v>25</v>
      </c>
      <c r="G28" s="17">
        <f>G3</f>
        <v>6465</v>
      </c>
    </row>
    <row r="29" ht="13.5">
      <c r="A29" s="20"/>
    </row>
    <row r="30" ht="13.5">
      <c r="A30" s="20"/>
    </row>
    <row r="31" ht="13.5">
      <c r="A31" s="20"/>
    </row>
    <row r="32" spans="1:2" ht="13.5">
      <c r="A32" s="21">
        <v>1</v>
      </c>
      <c r="B32" s="22">
        <f>INT((C5*(1-C6)*(1-C7))*20+0.5)/20</f>
        <v>575.9</v>
      </c>
    </row>
    <row r="33" spans="1:2" ht="13.5">
      <c r="A33" s="21"/>
      <c r="B33" s="20"/>
    </row>
    <row r="34" spans="1:2" ht="13.5">
      <c r="A34" s="21"/>
      <c r="B34" s="20"/>
    </row>
    <row r="35" spans="1:2" ht="13.5">
      <c r="A35" s="21"/>
      <c r="B35" s="20"/>
    </row>
    <row r="36" spans="1:2" ht="13.5">
      <c r="A36" s="21">
        <v>2</v>
      </c>
      <c r="B36" s="22">
        <f>INT((C9/(1-C10)/(1-C11))*20+0.5)/20</f>
        <v>8787.55</v>
      </c>
    </row>
    <row r="37" spans="1:2" ht="13.5">
      <c r="A37" s="21"/>
      <c r="B37" s="20"/>
    </row>
    <row r="38" spans="1:2" ht="13.5">
      <c r="A38" s="21"/>
      <c r="B38" s="20"/>
    </row>
    <row r="39" spans="1:2" ht="13.5">
      <c r="A39" s="21"/>
      <c r="B39" s="20"/>
    </row>
    <row r="40" spans="1:2" ht="13.5">
      <c r="A40" s="21">
        <v>3</v>
      </c>
      <c r="B40" s="23">
        <f>1-(C13/(C14*(1-C15)))</f>
        <v>0.040000000000000036</v>
      </c>
    </row>
    <row r="41" spans="1:2" ht="13.5">
      <c r="A41" s="21"/>
      <c r="B41" s="20"/>
    </row>
    <row r="42" spans="1:2" ht="13.5">
      <c r="A42" s="21"/>
      <c r="B42" s="20"/>
    </row>
    <row r="43" spans="1:2" ht="13.5">
      <c r="A43" s="21"/>
      <c r="B43" s="20"/>
    </row>
    <row r="44" spans="1:2" ht="13.5">
      <c r="A44" s="21">
        <v>4</v>
      </c>
      <c r="B44" s="22">
        <f>INT((C19/C18/C17)*20+0.5)/20</f>
        <v>1096.7</v>
      </c>
    </row>
    <row r="45" spans="1:2" ht="13.5">
      <c r="A45" s="21"/>
      <c r="B45" s="20"/>
    </row>
    <row r="46" spans="1:2" ht="13.5">
      <c r="A46" s="21"/>
      <c r="B46" s="20"/>
    </row>
    <row r="47" spans="1:2" ht="13.5">
      <c r="A47" s="21"/>
      <c r="B47" s="20"/>
    </row>
    <row r="48" spans="1:2" ht="13.5">
      <c r="A48" s="21">
        <v>5</v>
      </c>
      <c r="B48" s="23">
        <f>1-(C21/(1-C23)/C22)</f>
        <v>0.2600100497764568</v>
      </c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</sheetData>
  <printOptions/>
  <pageMargins left="1.34" right="0.75" top="1.56" bottom="1" header="0.511811023" footer="0.511811023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="64" zoomScaleNormal="64" workbookViewId="0" topLeftCell="A1">
      <selection activeCell="A1" sqref="A1"/>
    </sheetView>
  </sheetViews>
  <sheetFormatPr defaultColWidth="11.421875" defaultRowHeight="12.75"/>
  <cols>
    <col min="1" max="1" width="20.421875" style="31" customWidth="1"/>
    <col min="2" max="2" width="11.421875" style="55" customWidth="1"/>
    <col min="3" max="3" width="12.421875" style="31" customWidth="1"/>
    <col min="4" max="4" width="19.00390625" style="47" customWidth="1"/>
    <col min="5" max="5" width="19.421875" style="31" customWidth="1"/>
    <col min="6" max="6" width="11.421875" style="48" customWidth="1"/>
    <col min="7" max="7" width="12.140625" style="31" customWidth="1"/>
    <col min="8" max="8" width="16.421875" style="48" customWidth="1"/>
    <col min="9" max="9" width="17.00390625" style="31" customWidth="1"/>
    <col min="10" max="16384" width="11.421875" style="31" customWidth="1"/>
  </cols>
  <sheetData>
    <row r="1" spans="1:9" ht="18">
      <c r="A1" s="24" t="s">
        <v>26</v>
      </c>
      <c r="B1" s="25"/>
      <c r="C1" s="26"/>
      <c r="D1" s="27"/>
      <c r="E1" s="28"/>
      <c r="F1" s="29"/>
      <c r="G1" s="26"/>
      <c r="H1" s="29"/>
      <c r="I1" s="30">
        <f ca="1">INT(RAND()*8000)</f>
        <v>2885</v>
      </c>
    </row>
    <row r="2" spans="1:9" ht="13.5">
      <c r="A2" s="32"/>
      <c r="B2" s="33"/>
      <c r="C2" s="34"/>
      <c r="D2" s="35"/>
      <c r="E2" s="34"/>
      <c r="F2" s="36"/>
      <c r="G2" s="34"/>
      <c r="H2" s="36"/>
      <c r="I2" s="37"/>
    </row>
    <row r="3" spans="1:9" ht="18">
      <c r="A3" s="38" t="s">
        <v>27</v>
      </c>
      <c r="B3" s="33"/>
      <c r="C3" s="34"/>
      <c r="D3" s="35"/>
      <c r="E3" s="2"/>
      <c r="F3" s="36"/>
      <c r="G3" s="34"/>
      <c r="H3" s="36"/>
      <c r="I3" s="37"/>
    </row>
    <row r="4" spans="1:9" ht="13.5">
      <c r="A4" s="32"/>
      <c r="B4" s="33"/>
      <c r="C4" s="34"/>
      <c r="D4" s="35"/>
      <c r="E4" s="34"/>
      <c r="F4" s="36"/>
      <c r="G4" s="34"/>
      <c r="H4" s="36"/>
      <c r="I4" s="37"/>
    </row>
    <row r="5" spans="1:9" ht="13.5">
      <c r="A5" s="39" t="s">
        <v>15</v>
      </c>
      <c r="B5" s="40" t="s">
        <v>24</v>
      </c>
      <c r="C5" s="39" t="s">
        <v>28</v>
      </c>
      <c r="D5" s="40" t="s">
        <v>32</v>
      </c>
      <c r="E5" s="39" t="s">
        <v>33</v>
      </c>
      <c r="F5" s="41" t="s">
        <v>23</v>
      </c>
      <c r="G5" s="39" t="s">
        <v>29</v>
      </c>
      <c r="H5" s="41" t="s">
        <v>30</v>
      </c>
      <c r="I5" s="39" t="s">
        <v>21</v>
      </c>
    </row>
    <row r="6" spans="1:9" ht="13.5">
      <c r="A6" s="42">
        <f ca="1">INT(RAND()*25)+110</f>
        <v>115</v>
      </c>
      <c r="B6" s="43">
        <f ca="1">INT(RAND()*5)/20+0.1</f>
        <v>0.15000000000000002</v>
      </c>
      <c r="C6" s="44"/>
      <c r="D6" s="40"/>
      <c r="E6" s="44"/>
      <c r="F6" s="45">
        <f ca="1">INT(RAND()*3)/100+0.02</f>
        <v>0.03</v>
      </c>
      <c r="G6" s="44"/>
      <c r="H6" s="41"/>
      <c r="I6" s="44"/>
    </row>
    <row r="7" spans="1:9" ht="13.5">
      <c r="A7" s="44"/>
      <c r="B7" s="43">
        <f ca="1">INT(RAND()*5)/20+0.1</f>
        <v>0.1</v>
      </c>
      <c r="C7" s="42">
        <f ca="1">INT(RAND()*50)+50</f>
        <v>52</v>
      </c>
      <c r="D7" s="40"/>
      <c r="E7" s="44"/>
      <c r="F7" s="41"/>
      <c r="G7" s="44"/>
      <c r="H7" s="41"/>
      <c r="I7" s="42">
        <f ca="1">INT(C7/B7*(1-B7)*(1-(INT(RAND()*3)/100+0.02))*20)/20</f>
        <v>453.95</v>
      </c>
    </row>
    <row r="8" spans="1:9" ht="13.5">
      <c r="A8" s="44"/>
      <c r="B8" s="40"/>
      <c r="C8" s="42">
        <f ca="1">40+INT(RAND()*10)</f>
        <v>49</v>
      </c>
      <c r="D8" s="40"/>
      <c r="E8" s="44"/>
      <c r="F8" s="45">
        <f ca="1">INT(RAND()*3)/100+0.02</f>
        <v>0.03</v>
      </c>
      <c r="G8" s="44"/>
      <c r="H8" s="41"/>
      <c r="I8" s="42">
        <f ca="1">INT(RAND()*50)+50</f>
        <v>95</v>
      </c>
    </row>
    <row r="9" spans="1:9" ht="13.5">
      <c r="A9" s="44"/>
      <c r="B9" s="40"/>
      <c r="C9" s="42">
        <f ca="1">20+INT(RAND()*10)</f>
        <v>21</v>
      </c>
      <c r="D9" s="45">
        <f ca="1">INT(RAND()*3)/100+0.88</f>
        <v>0.9</v>
      </c>
      <c r="E9" s="44"/>
      <c r="F9" s="41"/>
      <c r="G9" s="42">
        <f ca="1">INT(RAND()*3)+2</f>
        <v>3</v>
      </c>
      <c r="H9" s="41"/>
      <c r="I9" s="44"/>
    </row>
    <row r="10" spans="1:9" ht="13.5">
      <c r="A10" s="42">
        <f ca="1">INT(RAND()*25)+310</f>
        <v>318</v>
      </c>
      <c r="B10" s="40"/>
      <c r="C10" s="44"/>
      <c r="D10" s="40"/>
      <c r="E10" s="44"/>
      <c r="F10" s="41"/>
      <c r="G10" s="42">
        <f ca="1">INT(RAND()*3)+5</f>
        <v>7</v>
      </c>
      <c r="H10" s="41"/>
      <c r="I10" s="42">
        <f ca="1">INT(RAND()*25)+180</f>
        <v>197</v>
      </c>
    </row>
    <row r="11" spans="1:9" ht="13.5">
      <c r="A11" s="46"/>
      <c r="B11" s="47"/>
      <c r="C11" s="46"/>
      <c r="E11" s="46"/>
      <c r="G11" s="46"/>
      <c r="I11" s="46"/>
    </row>
    <row r="12" spans="1:9" ht="13.5">
      <c r="A12"/>
      <c r="B12"/>
      <c r="C12"/>
      <c r="D12"/>
      <c r="E12"/>
      <c r="F12"/>
      <c r="G12"/>
      <c r="H12"/>
      <c r="I12"/>
    </row>
    <row r="13" spans="1:9" ht="13.5">
      <c r="A13"/>
      <c r="B13"/>
      <c r="C13"/>
      <c r="D13"/>
      <c r="E13"/>
      <c r="F13"/>
      <c r="G13"/>
      <c r="H13"/>
      <c r="I13"/>
    </row>
    <row r="14" spans="1:10" ht="14.25" thickBot="1">
      <c r="A14" s="49"/>
      <c r="B14" s="49"/>
      <c r="C14" s="49"/>
      <c r="D14" s="49"/>
      <c r="E14" s="49"/>
      <c r="F14" s="49"/>
      <c r="G14" s="49"/>
      <c r="H14" s="49"/>
      <c r="I14" s="49"/>
      <c r="J14" s="2"/>
    </row>
    <row r="15" spans="1:9" ht="14.25" thickTop="1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/>
      <c r="B16"/>
      <c r="C16"/>
      <c r="D16"/>
      <c r="E16"/>
      <c r="F16"/>
      <c r="G16"/>
      <c r="H16"/>
      <c r="I16"/>
    </row>
    <row r="17" spans="1:9" ht="13.5">
      <c r="A17"/>
      <c r="B17"/>
      <c r="C17"/>
      <c r="D17"/>
      <c r="E17"/>
      <c r="F17"/>
      <c r="G17"/>
      <c r="H17"/>
      <c r="I17"/>
    </row>
    <row r="18" spans="1:9" ht="21">
      <c r="A18" s="50" t="s">
        <v>25</v>
      </c>
      <c r="B18" s="51"/>
      <c r="C18" s="26"/>
      <c r="D18" s="27"/>
      <c r="E18" s="26"/>
      <c r="F18" s="29"/>
      <c r="G18" s="26"/>
      <c r="H18" s="29"/>
      <c r="I18" s="30">
        <f>I1</f>
        <v>2885</v>
      </c>
    </row>
    <row r="19" spans="1:9" ht="13.5">
      <c r="A19" s="32"/>
      <c r="B19" s="35"/>
      <c r="C19" s="34"/>
      <c r="D19" s="35"/>
      <c r="E19" s="34"/>
      <c r="F19" s="36"/>
      <c r="G19" s="34"/>
      <c r="H19" s="36"/>
      <c r="I19" s="37"/>
    </row>
    <row r="20" spans="1:9" ht="13.5">
      <c r="A20" s="39" t="s">
        <v>15</v>
      </c>
      <c r="B20" s="40" t="s">
        <v>24</v>
      </c>
      <c r="C20" s="39" t="s">
        <v>28</v>
      </c>
      <c r="D20" s="40" t="s">
        <v>34</v>
      </c>
      <c r="E20" s="39" t="s">
        <v>34</v>
      </c>
      <c r="F20" s="41" t="s">
        <v>23</v>
      </c>
      <c r="G20" s="39" t="s">
        <v>29</v>
      </c>
      <c r="H20" s="41" t="s">
        <v>30</v>
      </c>
      <c r="I20" s="39" t="s">
        <v>21</v>
      </c>
    </row>
    <row r="21" spans="1:9" ht="13.5">
      <c r="A21" s="44">
        <f>A6</f>
        <v>115</v>
      </c>
      <c r="B21" s="40">
        <f>B6</f>
        <v>0.15000000000000002</v>
      </c>
      <c r="C21" s="52">
        <f>A21*B21</f>
        <v>17.250000000000004</v>
      </c>
      <c r="D21" s="53">
        <f>1-B21</f>
        <v>0.85</v>
      </c>
      <c r="E21" s="52">
        <f>A21-C21</f>
        <v>97.75</v>
      </c>
      <c r="F21" s="41">
        <f>F6</f>
        <v>0.03</v>
      </c>
      <c r="G21" s="52">
        <f>INT((E21*F21*20)+0.5)/20</f>
        <v>2.95</v>
      </c>
      <c r="H21" s="54">
        <f>1-F21</f>
        <v>0.97</v>
      </c>
      <c r="I21" s="52">
        <f>E21-G21</f>
        <v>94.8</v>
      </c>
    </row>
    <row r="22" spans="1:9" ht="13.5">
      <c r="A22" s="52">
        <f>INT(C22/B22*20+0.5)/20</f>
        <v>520</v>
      </c>
      <c r="B22" s="40">
        <f>B7</f>
        <v>0.1</v>
      </c>
      <c r="C22" s="44">
        <f>C7</f>
        <v>52</v>
      </c>
      <c r="D22" s="53">
        <f>1-B22</f>
        <v>0.9</v>
      </c>
      <c r="E22" s="52">
        <f>INT((A22-C22)*20+0.5)/20</f>
        <v>468</v>
      </c>
      <c r="F22" s="54">
        <f>G22/E22</f>
        <v>0.030021367521367522</v>
      </c>
      <c r="G22" s="52">
        <f>INT((E22-I22)*20+0.5)/20</f>
        <v>14.05</v>
      </c>
      <c r="H22" s="54">
        <f>I22/E22</f>
        <v>0.9699786324786325</v>
      </c>
      <c r="I22" s="44">
        <f>I7</f>
        <v>453.95</v>
      </c>
    </row>
    <row r="23" spans="1:9" ht="13.5">
      <c r="A23" s="52">
        <f>C23+E23</f>
        <v>146.95</v>
      </c>
      <c r="B23" s="53">
        <f>C23/A23</f>
        <v>0.33344675059544066</v>
      </c>
      <c r="C23" s="44">
        <f>C8</f>
        <v>49</v>
      </c>
      <c r="D23" s="53">
        <f>1-B23</f>
        <v>0.6665532494045594</v>
      </c>
      <c r="E23" s="52">
        <f>INT((I23/H23*20)+0.5)/20</f>
        <v>97.95</v>
      </c>
      <c r="F23" s="41">
        <f>F8</f>
        <v>0.03</v>
      </c>
      <c r="G23" s="52">
        <f>INT((E23*F23*20)+0.5)/20</f>
        <v>2.95</v>
      </c>
      <c r="H23" s="54">
        <f>1-F23</f>
        <v>0.97</v>
      </c>
      <c r="I23" s="44">
        <f>I8</f>
        <v>95</v>
      </c>
    </row>
    <row r="24" spans="1:9" ht="13.5">
      <c r="A24" s="52">
        <f>INT(C24/(1-D24)*20+0.5)/20</f>
        <v>210</v>
      </c>
      <c r="B24" s="53">
        <f>C24/A24</f>
        <v>0.1</v>
      </c>
      <c r="C24" s="44">
        <f>C9</f>
        <v>21</v>
      </c>
      <c r="D24" s="40">
        <f>D9</f>
        <v>0.9</v>
      </c>
      <c r="E24" s="52">
        <f>A24-C24</f>
        <v>189</v>
      </c>
      <c r="F24" s="54">
        <f>G24/E24</f>
        <v>0.015873015873015872</v>
      </c>
      <c r="G24" s="44">
        <f>G9</f>
        <v>3</v>
      </c>
      <c r="H24" s="54">
        <f>1-F24</f>
        <v>0.9841269841269842</v>
      </c>
      <c r="I24" s="52">
        <f>E24-G24</f>
        <v>186</v>
      </c>
    </row>
    <row r="25" spans="1:9" ht="13.5">
      <c r="A25" s="44">
        <f>A10</f>
        <v>318</v>
      </c>
      <c r="B25" s="53">
        <f>C25/A25</f>
        <v>0.3584905660377358</v>
      </c>
      <c r="C25" s="52">
        <f>A25-E25</f>
        <v>114</v>
      </c>
      <c r="D25" s="53">
        <f>E25/A25</f>
        <v>0.6415094339622641</v>
      </c>
      <c r="E25" s="52">
        <f>I25+G25</f>
        <v>204</v>
      </c>
      <c r="F25" s="54">
        <f>G25/E25</f>
        <v>0.03431372549019608</v>
      </c>
      <c r="G25" s="44">
        <f>G10</f>
        <v>7</v>
      </c>
      <c r="H25" s="54">
        <f>I25/E25</f>
        <v>0.9656862745098039</v>
      </c>
      <c r="I25" s="44">
        <f>I10</f>
        <v>197</v>
      </c>
    </row>
  </sheetData>
  <printOptions/>
  <pageMargins left="0.67" right="0.58" top="1.35" bottom="1" header="0.511811023" footer="0.511811023"/>
  <pageSetup horizontalDpi="360" verticalDpi="360" orientation="landscape" paperSize="9" scale="97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Primarschule</dc:creator>
  <cp:keywords/>
  <dc:description/>
  <cp:lastModifiedBy>Robert Planzer</cp:lastModifiedBy>
  <cp:lastPrinted>2006-06-03T16:26:32Z</cp:lastPrinted>
  <dcterms:modified xsi:type="dcterms:W3CDTF">2006-06-03T16:26:58Z</dcterms:modified>
  <cp:category/>
  <cp:version/>
  <cp:contentType/>
  <cp:contentStatus/>
</cp:coreProperties>
</file>